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CLAUDIA CASILLAS\TRANSPARENCIA\ARCHIVOS\2017\INFORMACIÓN DE PUBLICACIÓN TRIMESTRAL\1ER TRIMESTRE 2017\LEY DE DISCIPLINA FINANCIERA\"/>
    </mc:Choice>
  </mc:AlternateContent>
  <bookViews>
    <workbookView xWindow="1776" yWindow="0" windowWidth="22152" windowHeight="10008" firstSheet="1" activeTab="1"/>
  </bookViews>
  <sheets>
    <sheet name="Hoja1" sheetId="2" state="hidden" r:id="rId1"/>
    <sheet name="F5" sheetId="1" r:id="rId2"/>
  </sheets>
  <externalReferences>
    <externalReference r:id="rId3"/>
  </externalReferences>
  <definedNames>
    <definedName name="_xlnm._FilterDatabase" localSheetId="1" hidden="1">'F5'!$B$3:$H$71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1" l="1"/>
  <c r="D59" i="1"/>
  <c r="E59" i="1"/>
  <c r="F59" i="1"/>
  <c r="G59" i="1"/>
  <c r="G30" i="1"/>
  <c r="D30" i="1"/>
  <c r="C30" i="1"/>
  <c r="H44" i="1"/>
  <c r="H14" i="1"/>
  <c r="H15" i="1"/>
  <c r="H16" i="1"/>
  <c r="H17" i="1"/>
  <c r="H18" i="1"/>
  <c r="H19" i="1"/>
  <c r="H20" i="1"/>
  <c r="H21" i="1"/>
  <c r="H22" i="1"/>
  <c r="H23" i="1"/>
  <c r="H24" i="1"/>
  <c r="H26" i="1"/>
  <c r="H27" i="1"/>
  <c r="H28" i="1"/>
  <c r="H29" i="1"/>
  <c r="F30" i="1"/>
  <c r="E30" i="1"/>
  <c r="H30" i="1" l="1"/>
  <c r="H12" i="1"/>
  <c r="H11" i="1"/>
  <c r="H10" i="1"/>
  <c r="H9" i="1"/>
  <c r="H8" i="1"/>
  <c r="H7" i="1"/>
  <c r="H6" i="1"/>
  <c r="G70" i="1" l="1"/>
  <c r="F70" i="1"/>
  <c r="E70" i="1"/>
  <c r="D70" i="1"/>
  <c r="C70" i="1"/>
  <c r="H69" i="1"/>
  <c r="H68" i="1"/>
  <c r="H70" i="1" s="1"/>
  <c r="H67" i="1"/>
  <c r="H63" i="1"/>
  <c r="G62" i="1"/>
  <c r="F62" i="1"/>
  <c r="E62" i="1"/>
  <c r="D62" i="1"/>
  <c r="C62" i="1"/>
  <c r="H59" i="1"/>
  <c r="H58" i="1"/>
  <c r="H57" i="1"/>
  <c r="H56" i="1"/>
  <c r="G55" i="1"/>
  <c r="F55" i="1"/>
  <c r="E55" i="1"/>
  <c r="H55" i="1" s="1"/>
  <c r="D55" i="1"/>
  <c r="C55" i="1"/>
  <c r="H54" i="1"/>
  <c r="H53" i="1"/>
  <c r="H52" i="1"/>
  <c r="H51" i="1"/>
  <c r="G50" i="1"/>
  <c r="F50" i="1"/>
  <c r="E50" i="1"/>
  <c r="D50" i="1"/>
  <c r="C50" i="1"/>
  <c r="H49" i="1"/>
  <c r="H48" i="1"/>
  <c r="H47" i="1"/>
  <c r="H46" i="1"/>
  <c r="H45" i="1"/>
  <c r="H43" i="1"/>
  <c r="H42" i="1"/>
  <c r="G41" i="1"/>
  <c r="F41" i="1"/>
  <c r="E41" i="1"/>
  <c r="D41" i="1"/>
  <c r="C41" i="1"/>
  <c r="H36" i="1"/>
  <c r="H35" i="1"/>
  <c r="G34" i="1"/>
  <c r="F34" i="1"/>
  <c r="E34" i="1"/>
  <c r="D34" i="1"/>
  <c r="C34" i="1"/>
  <c r="G32" i="1"/>
  <c r="F32" i="1"/>
  <c r="E32" i="1"/>
  <c r="D32" i="1"/>
  <c r="C32" i="1"/>
  <c r="H31" i="1"/>
  <c r="G25" i="1"/>
  <c r="F25" i="1"/>
  <c r="E25" i="1"/>
  <c r="D25" i="1"/>
  <c r="C25" i="1"/>
  <c r="G13" i="1"/>
  <c r="F13" i="1"/>
  <c r="E13" i="1"/>
  <c r="D13" i="1"/>
  <c r="C13" i="1"/>
  <c r="H50" i="1" l="1"/>
  <c r="H13" i="1"/>
  <c r="D60" i="1"/>
  <c r="G37" i="1"/>
  <c r="H25" i="1"/>
  <c r="H34" i="1"/>
  <c r="C37" i="1"/>
  <c r="C60" i="1"/>
  <c r="D37" i="1"/>
  <c r="F37" i="1"/>
  <c r="H41" i="1"/>
  <c r="H62" i="1"/>
  <c r="E37" i="1"/>
  <c r="F60" i="1"/>
  <c r="G60" i="1"/>
  <c r="H32" i="1"/>
  <c r="E60" i="1"/>
  <c r="F65" i="1" l="1"/>
  <c r="H60" i="1"/>
  <c r="D65" i="1"/>
  <c r="G65" i="1"/>
  <c r="H37" i="1"/>
  <c r="C65" i="1"/>
  <c r="E65" i="1"/>
  <c r="H65" i="1" l="1"/>
</calcChain>
</file>

<file path=xl/sharedStrings.xml><?xml version="1.0" encoding="utf-8"?>
<sst xmlns="http://schemas.openxmlformats.org/spreadsheetml/2006/main" count="72" uniqueCount="72">
  <si>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</si>
  <si>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</si>
  <si>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</si>
  <si>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</si>
  <si>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</si>
  <si>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</si>
  <si>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</si>
  <si>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</si>
  <si>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</si>
  <si>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</si>
  <si>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</si>
  <si>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</si>
  <si>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</si>
  <si>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</si>
  <si>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</si>
  <si>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</si>
  <si>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</si>
  <si>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</si>
  <si>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</si>
  <si>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</si>
  <si>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</si>
  <si>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</si>
  <si>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</si>
  <si>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</si>
  <si>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</si>
  <si>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</si>
  <si>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</si>
  <si>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</si>
  <si>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</si>
  <si>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</si>
  <si>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</si>
  <si>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</si>
  <si>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</si>
  <si>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</si>
  <si>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</si>
  <si>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</si>
  <si>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</si>
  <si>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</si>
  <si>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</si>
  <si>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</si>
  <si>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</si>
  <si>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</si>
  <si>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</si>
  <si>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</si>
  <si>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</si>
  <si>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</si>
  <si>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</si>
  <si>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</si>
  <si>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</si>
  <si>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</si>
  <si>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</si>
  <si>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</si>
  <si>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</si>
  <si>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</si>
  <si>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</si>
  <si>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</si>
  <si>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</si>
  <si>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</si>
  <si>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</si>
  <si>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</si>
  <si>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</si>
  <si>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</si>
  <si>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</si>
  <si>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</si>
  <si>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</si>
  <si>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</si>
  <si>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</si>
  <si>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</si>
  <si>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</si>
  <si>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</si>
  <si>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</si>
  <si>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MUNICIPIO DE LEÓN
Estado Analítico de Ingresos Detallado - LDF
Del 1 de enero al 31 de marzo de 2017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</si>
</sst>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/>
    </xf>
    <xf numFmtId="4" fontId="2" fillId="0" borderId="4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2"/>
    </xf>
    <xf numFmtId="4" fontId="4" fillId="0" borderId="6" xfId="0" applyNumberFormat="1" applyFont="1" applyBorder="1" applyAlignment="1">
      <alignment vertical="center"/>
    </xf>
    <xf numFmtId="4" fontId="2" fillId="3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4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justify" vertical="center"/>
    </xf>
    <xf numFmtId="4" fontId="2" fillId="0" borderId="5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0" fontId="2" fillId="0" borderId="6" xfId="0" applyFont="1" applyFill="1" applyBorder="1" applyAlignment="1">
      <alignment horizontal="left" vertical="center" indent="2"/>
    </xf>
    <xf numFmtId="4" fontId="2" fillId="0" borderId="6" xfId="0" applyNumberFormat="1" applyFont="1" applyFill="1" applyBorder="1" applyAlignment="1">
      <alignment vertical="center"/>
    </xf>
    <xf numFmtId="0" fontId="2" fillId="0" borderId="0" xfId="0" applyFont="1" applyFill="1"/>
    <xf numFmtId="0" fontId="4" fillId="0" borderId="0" xfId="0" applyFont="1" applyFill="1"/>
    <xf numFmtId="49" fontId="2" fillId="0" borderId="0" xfId="0" applyNumberFormat="1" applyFont="1" applyFill="1" applyAlignment="1" applyProtection="1">
      <alignment wrapText="1"/>
      <protection locked="0"/>
    </xf>
    <xf numFmtId="4" fontId="2" fillId="0" borderId="0" xfId="0" applyNumberFormat="1" applyFont="1"/>
    <xf numFmtId="0" fontId="2" fillId="0" borderId="6" xfId="0" applyFont="1" applyFill="1" applyBorder="1" applyAlignment="1">
      <alignment horizontal="left" vertical="center" indent="1"/>
    </xf>
    <xf numFmtId="0" fontId="2" fillId="0" borderId="6" xfId="0" applyFont="1" applyFill="1" applyBorder="1" applyAlignment="1">
      <alignment horizontal="left" vertical="center" wrapText="1" indent="2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nica.ornelas.LEONAD/Mis%20documentos/Downloads/Libro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274">
          <cell r="F274">
            <v>1573928807.5</v>
          </cell>
        </row>
        <row r="279">
          <cell r="M279">
            <v>106580395.39</v>
          </cell>
          <cell r="N279">
            <v>86554967.609999999</v>
          </cell>
          <cell r="O279">
            <v>193135363</v>
          </cell>
          <cell r="P279">
            <v>214336987.66</v>
          </cell>
          <cell r="Q279">
            <v>214336987.66</v>
          </cell>
        </row>
        <row r="286">
          <cell r="M286">
            <v>6051895.8200000003</v>
          </cell>
          <cell r="N286">
            <v>2098965.5100000002</v>
          </cell>
          <cell r="O286">
            <v>8150861.3300000001</v>
          </cell>
          <cell r="P286">
            <v>13549391.209999999</v>
          </cell>
          <cell r="Q286">
            <v>13549391.209999999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ColWidth="12" defaultRowHeight="10.199999999999999" x14ac:dyDescent="0.2"/>
  <cols>
    <col min="1" max="16384" width="12" style="20"/>
  </cols>
  <sheetData>
    <row r="1" spans="1:2" x14ac:dyDescent="0.2">
      <c r="A1" s="19"/>
      <c r="B1" s="19"/>
    </row>
    <row r="2020" spans="1:1" x14ac:dyDescent="0.2">
      <c r="A2020" s="21" t="s">
        <v>70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abSelected="1" view="pageBreakPreview" zoomScaleNormal="100" zoomScaleSheetLayoutView="100" workbookViewId="0">
      <selection activeCell="B1" sqref="B1:H1"/>
    </sheetView>
  </sheetViews>
  <sheetFormatPr baseColWidth="10" defaultColWidth="12" defaultRowHeight="10.199999999999999" x14ac:dyDescent="0.2"/>
  <cols>
    <col min="1" max="1" width="7" style="1" bestFit="1" customWidth="1"/>
    <col min="2" max="2" width="90.77734375" style="1" customWidth="1"/>
    <col min="3" max="8" width="16.77734375" style="1" customWidth="1"/>
    <col min="9" max="9" width="1.33203125" style="1" bestFit="1" customWidth="1"/>
    <col min="10" max="10" width="12" style="1"/>
    <col min="11" max="11" width="15.6640625" style="1" customWidth="1"/>
    <col min="12" max="16384" width="12" style="1"/>
  </cols>
  <sheetData>
    <row r="1" spans="1:11" ht="45.9" customHeight="1" x14ac:dyDescent="0.2">
      <c r="B1" s="30" t="s">
        <v>71</v>
      </c>
      <c r="C1" s="31"/>
      <c r="D1" s="31"/>
      <c r="E1" s="31"/>
      <c r="F1" s="31"/>
      <c r="G1" s="31"/>
      <c r="H1" s="32"/>
    </row>
    <row r="2" spans="1:11" x14ac:dyDescent="0.2">
      <c r="B2" s="2"/>
      <c r="C2" s="33" t="s">
        <v>0</v>
      </c>
      <c r="D2" s="33"/>
      <c r="E2" s="33"/>
      <c r="F2" s="33"/>
      <c r="G2" s="33"/>
      <c r="H2" s="3"/>
    </row>
    <row r="3" spans="1:11" ht="20.399999999999999" x14ac:dyDescent="0.2">
      <c r="B3" s="4" t="s">
        <v>1</v>
      </c>
      <c r="C3" s="5" t="s">
        <v>2</v>
      </c>
      <c r="D3" s="6" t="s">
        <v>3</v>
      </c>
      <c r="E3" s="5" t="s">
        <v>4</v>
      </c>
      <c r="F3" s="5" t="s">
        <v>5</v>
      </c>
      <c r="G3" s="5" t="s">
        <v>6</v>
      </c>
      <c r="H3" s="4" t="s">
        <v>7</v>
      </c>
    </row>
    <row r="4" spans="1:11" ht="5.0999999999999996" customHeight="1" x14ac:dyDescent="0.2">
      <c r="B4" s="7"/>
      <c r="C4" s="8"/>
      <c r="D4" s="8"/>
      <c r="E4" s="8"/>
      <c r="F4" s="8"/>
      <c r="G4" s="8"/>
      <c r="H4" s="8"/>
    </row>
    <row r="5" spans="1:11" x14ac:dyDescent="0.2">
      <c r="B5" s="9" t="s">
        <v>8</v>
      </c>
      <c r="C5" s="10"/>
      <c r="D5" s="10"/>
      <c r="E5" s="10"/>
      <c r="F5" s="10"/>
      <c r="G5" s="10"/>
      <c r="H5" s="10"/>
    </row>
    <row r="6" spans="1:11" x14ac:dyDescent="0.2">
      <c r="B6" s="11" t="s">
        <v>9</v>
      </c>
      <c r="C6" s="10">
        <v>846738040.10000002</v>
      </c>
      <c r="D6" s="10">
        <v>154769175.7299999</v>
      </c>
      <c r="E6" s="10">
        <v>1001507215.8299999</v>
      </c>
      <c r="F6" s="10">
        <v>985531027.25999975</v>
      </c>
      <c r="G6" s="10">
        <v>985531027.25999975</v>
      </c>
      <c r="H6" s="10">
        <f t="shared" ref="H6:H19" si="0">E6-F6</f>
        <v>15976188.570000172</v>
      </c>
    </row>
    <row r="7" spans="1:11" x14ac:dyDescent="0.2">
      <c r="B7" s="11" t="s">
        <v>10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f t="shared" si="0"/>
        <v>0</v>
      </c>
    </row>
    <row r="8" spans="1:11" x14ac:dyDescent="0.2">
      <c r="B8" s="11" t="s">
        <v>11</v>
      </c>
      <c r="C8" s="10">
        <v>29020.26</v>
      </c>
      <c r="D8" s="10">
        <v>62931.37000000001</v>
      </c>
      <c r="E8" s="10">
        <v>91951.63</v>
      </c>
      <c r="F8" s="10">
        <v>118704.71</v>
      </c>
      <c r="G8" s="10">
        <v>118704.71</v>
      </c>
      <c r="H8" s="10">
        <f t="shared" si="0"/>
        <v>-26753.08</v>
      </c>
    </row>
    <row r="9" spans="1:11" x14ac:dyDescent="0.2">
      <c r="B9" s="11" t="s">
        <v>12</v>
      </c>
      <c r="C9" s="10">
        <v>193158843.84999999</v>
      </c>
      <c r="D9" s="10">
        <v>24884992.150000066</v>
      </c>
      <c r="E9" s="10">
        <v>218043836.00000006</v>
      </c>
      <c r="F9" s="10">
        <v>240956512.66999996</v>
      </c>
      <c r="G9" s="10">
        <v>240956512.66999996</v>
      </c>
      <c r="H9" s="10">
        <f t="shared" si="0"/>
        <v>-22912676.669999897</v>
      </c>
    </row>
    <row r="10" spans="1:11" x14ac:dyDescent="0.2">
      <c r="B10" s="11" t="s">
        <v>13</v>
      </c>
      <c r="C10" s="10">
        <v>46818982.710000001</v>
      </c>
      <c r="D10" s="10">
        <v>8677984.849999994</v>
      </c>
      <c r="E10" s="10">
        <v>55496967.559999995</v>
      </c>
      <c r="F10" s="10">
        <v>73146032.319999978</v>
      </c>
      <c r="G10" s="10">
        <v>73146032.319999978</v>
      </c>
      <c r="H10" s="10">
        <f t="shared" si="0"/>
        <v>-17649064.759999983</v>
      </c>
    </row>
    <row r="11" spans="1:11" x14ac:dyDescent="0.2">
      <c r="B11" s="11" t="s">
        <v>14</v>
      </c>
      <c r="C11" s="10">
        <v>147819283.59999999</v>
      </c>
      <c r="D11" s="10">
        <v>24276241.279999971</v>
      </c>
      <c r="E11" s="10">
        <v>172095524.87999997</v>
      </c>
      <c r="F11" s="10">
        <v>162744213.85999995</v>
      </c>
      <c r="G11" s="10">
        <v>162744213.85999995</v>
      </c>
      <c r="H11" s="10">
        <f t="shared" si="0"/>
        <v>9351311.0200000107</v>
      </c>
    </row>
    <row r="12" spans="1:11" x14ac:dyDescent="0.2">
      <c r="B12" s="11" t="s">
        <v>15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f t="shared" si="0"/>
        <v>0</v>
      </c>
    </row>
    <row r="13" spans="1:11" x14ac:dyDescent="0.2">
      <c r="B13" s="28" t="s">
        <v>16</v>
      </c>
      <c r="C13" s="23">
        <f>SUM(C14:C24)</f>
        <v>1446567593.6800001</v>
      </c>
      <c r="D13" s="23">
        <f t="shared" ref="D13:G13" si="1">SUM(D14:D24)</f>
        <v>76711379.319999903</v>
      </c>
      <c r="E13" s="23">
        <f t="shared" si="1"/>
        <v>1523278973</v>
      </c>
      <c r="F13" s="23">
        <f t="shared" si="1"/>
        <v>1664136281.2700002</v>
      </c>
      <c r="G13" s="23">
        <f t="shared" si="1"/>
        <v>1664136281.2700002</v>
      </c>
      <c r="H13" s="23">
        <f t="shared" si="0"/>
        <v>-140857308.27000022</v>
      </c>
      <c r="I13" s="24"/>
      <c r="J13" s="24"/>
      <c r="K13" s="27"/>
    </row>
    <row r="14" spans="1:11" x14ac:dyDescent="0.2">
      <c r="A14" s="26"/>
      <c r="B14" s="22" t="s">
        <v>17</v>
      </c>
      <c r="C14" s="23">
        <v>1279166776.1400001</v>
      </c>
      <c r="D14" s="23">
        <v>57951236.859999895</v>
      </c>
      <c r="E14" s="23">
        <v>1337118013</v>
      </c>
      <c r="F14" s="23">
        <v>1474956907.74</v>
      </c>
      <c r="G14" s="23">
        <v>1474956907.74</v>
      </c>
      <c r="H14" s="23">
        <f t="shared" si="0"/>
        <v>-137838894.74000001</v>
      </c>
      <c r="K14" s="27"/>
    </row>
    <row r="15" spans="1:11" x14ac:dyDescent="0.2">
      <c r="A15" s="26"/>
      <c r="B15" s="22" t="s">
        <v>18</v>
      </c>
      <c r="C15" s="23">
        <v>15718456.689999999</v>
      </c>
      <c r="D15" s="23">
        <v>1390200.3100000005</v>
      </c>
      <c r="E15" s="23">
        <v>17108657</v>
      </c>
      <c r="F15" s="23">
        <v>17449265.960000001</v>
      </c>
      <c r="G15" s="23">
        <v>17449265.960000001</v>
      </c>
      <c r="H15" s="23">
        <f t="shared" si="0"/>
        <v>-340608.96000000089</v>
      </c>
      <c r="K15" s="27"/>
    </row>
    <row r="16" spans="1:11" x14ac:dyDescent="0.2">
      <c r="A16" s="26"/>
      <c r="B16" s="22" t="s">
        <v>19</v>
      </c>
      <c r="C16" s="23">
        <v>104486482.06999999</v>
      </c>
      <c r="D16" s="23">
        <v>12732856.930000007</v>
      </c>
      <c r="E16" s="23">
        <v>117219339</v>
      </c>
      <c r="F16" s="23">
        <v>118695447.70999999</v>
      </c>
      <c r="G16" s="23">
        <v>118695447.70999999</v>
      </c>
      <c r="H16" s="23">
        <f t="shared" si="0"/>
        <v>-1476108.7099999934</v>
      </c>
    </row>
    <row r="17" spans="1:10" x14ac:dyDescent="0.2">
      <c r="B17" s="22" t="s">
        <v>20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f t="shared" si="0"/>
        <v>0</v>
      </c>
    </row>
    <row r="18" spans="1:10" s="24" customFormat="1" x14ac:dyDescent="0.2">
      <c r="B18" s="22" t="s">
        <v>21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f t="shared" si="0"/>
        <v>0</v>
      </c>
      <c r="J18" s="25"/>
    </row>
    <row r="19" spans="1:10" x14ac:dyDescent="0.2">
      <c r="A19" s="26"/>
      <c r="B19" s="22" t="s">
        <v>22</v>
      </c>
      <c r="C19" s="23">
        <v>1983956.28</v>
      </c>
      <c r="D19" s="23">
        <v>-426091.28</v>
      </c>
      <c r="E19" s="23">
        <v>1557865</v>
      </c>
      <c r="F19" s="23">
        <v>1589995.7</v>
      </c>
      <c r="G19" s="23">
        <v>1589995.7</v>
      </c>
      <c r="H19" s="23">
        <f t="shared" si="0"/>
        <v>-32130.699999999953</v>
      </c>
    </row>
    <row r="20" spans="1:10" x14ac:dyDescent="0.2">
      <c r="B20" s="22" t="s">
        <v>23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f t="shared" ref="H20:H69" si="2">E20-F20</f>
        <v>0</v>
      </c>
    </row>
    <row r="21" spans="1:10" x14ac:dyDescent="0.2">
      <c r="B21" s="22" t="s">
        <v>24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f t="shared" si="2"/>
        <v>0</v>
      </c>
    </row>
    <row r="22" spans="1:10" x14ac:dyDescent="0.2">
      <c r="A22" s="26"/>
      <c r="B22" s="22" t="s">
        <v>25</v>
      </c>
      <c r="C22" s="23">
        <v>45211922.5</v>
      </c>
      <c r="D22" s="23">
        <v>5063176.5</v>
      </c>
      <c r="E22" s="23">
        <v>50275099</v>
      </c>
      <c r="F22" s="23">
        <v>51444664.159999996</v>
      </c>
      <c r="G22" s="23">
        <v>51444664.159999996</v>
      </c>
      <c r="H22" s="23">
        <f t="shared" si="2"/>
        <v>-1169565.1599999964</v>
      </c>
    </row>
    <row r="23" spans="1:10" x14ac:dyDescent="0.2">
      <c r="B23" s="22" t="s">
        <v>26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f t="shared" si="2"/>
        <v>0</v>
      </c>
    </row>
    <row r="24" spans="1:10" x14ac:dyDescent="0.2">
      <c r="B24" s="22" t="s">
        <v>27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f t="shared" si="2"/>
        <v>0</v>
      </c>
    </row>
    <row r="25" spans="1:10" x14ac:dyDescent="0.2">
      <c r="B25" s="28" t="s">
        <v>28</v>
      </c>
      <c r="C25" s="23">
        <f>SUM(C26:C30)</f>
        <v>127361213.82000001</v>
      </c>
      <c r="D25" s="23">
        <f t="shared" ref="D25:G25" si="3">SUM(D26:D30)</f>
        <v>90218089.179999992</v>
      </c>
      <c r="E25" s="23">
        <f t="shared" si="3"/>
        <v>217579303</v>
      </c>
      <c r="F25" s="23">
        <f t="shared" si="3"/>
        <v>241675449.94</v>
      </c>
      <c r="G25" s="23">
        <f t="shared" si="3"/>
        <v>241675449.94</v>
      </c>
      <c r="H25" s="23">
        <f t="shared" si="2"/>
        <v>-24096146.939999998</v>
      </c>
    </row>
    <row r="26" spans="1:10" x14ac:dyDescent="0.2">
      <c r="A26" s="26"/>
      <c r="B26" s="22" t="s">
        <v>29</v>
      </c>
      <c r="C26" s="23">
        <v>699201.76</v>
      </c>
      <c r="D26" s="23">
        <v>-445898.76</v>
      </c>
      <c r="E26" s="23">
        <v>253303</v>
      </c>
      <c r="F26" s="23">
        <v>264871.62</v>
      </c>
      <c r="G26" s="23">
        <v>264871.62</v>
      </c>
      <c r="H26" s="23">
        <f t="shared" si="2"/>
        <v>-11568.619999999995</v>
      </c>
    </row>
    <row r="27" spans="1:10" x14ac:dyDescent="0.2">
      <c r="A27" s="26"/>
      <c r="B27" s="22" t="s">
        <v>30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f t="shared" si="2"/>
        <v>0</v>
      </c>
    </row>
    <row r="28" spans="1:10" x14ac:dyDescent="0.2">
      <c r="A28" s="26"/>
      <c r="B28" s="22" t="s">
        <v>31</v>
      </c>
      <c r="C28" s="23">
        <v>20081616.670000002</v>
      </c>
      <c r="D28" s="23">
        <v>4109020.3299999982</v>
      </c>
      <c r="E28" s="23">
        <v>24190637</v>
      </c>
      <c r="F28" s="23">
        <v>27073590.66</v>
      </c>
      <c r="G28" s="23">
        <v>27073590.66</v>
      </c>
      <c r="H28" s="23">
        <f t="shared" si="2"/>
        <v>-2882953.66</v>
      </c>
    </row>
    <row r="29" spans="1:10" x14ac:dyDescent="0.2">
      <c r="B29" s="22" t="s">
        <v>32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f t="shared" si="2"/>
        <v>0</v>
      </c>
    </row>
    <row r="30" spans="1:10" x14ac:dyDescent="0.2">
      <c r="A30" s="26"/>
      <c r="B30" s="22" t="s">
        <v>33</v>
      </c>
      <c r="C30" s="23">
        <f>+[1]Hoja1!$M$279</f>
        <v>106580395.39</v>
      </c>
      <c r="D30" s="23">
        <f>+[1]Hoja1!$N$279</f>
        <v>86554967.609999999</v>
      </c>
      <c r="E30" s="23">
        <f>+[1]Hoja1!$O$279</f>
        <v>193135363</v>
      </c>
      <c r="F30" s="23">
        <f>+[1]Hoja1!$P$279</f>
        <v>214336987.66</v>
      </c>
      <c r="G30" s="23">
        <f>+[1]Hoja1!$Q$279</f>
        <v>214336987.66</v>
      </c>
      <c r="H30" s="23">
        <f t="shared" si="2"/>
        <v>-21201624.659999996</v>
      </c>
    </row>
    <row r="31" spans="1:10" x14ac:dyDescent="0.2">
      <c r="B31" s="11" t="s">
        <v>34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10">
        <f t="shared" si="2"/>
        <v>0</v>
      </c>
    </row>
    <row r="32" spans="1:10" x14ac:dyDescent="0.2">
      <c r="B32" s="11" t="s">
        <v>35</v>
      </c>
      <c r="C32" s="13">
        <f>SUM(C33)</f>
        <v>141000000</v>
      </c>
      <c r="D32" s="10">
        <f t="shared" ref="D32:G32" si="4">SUM(D33)</f>
        <v>650012051.31000018</v>
      </c>
      <c r="E32" s="10">
        <f t="shared" si="4"/>
        <v>791012051.31000018</v>
      </c>
      <c r="F32" s="10">
        <f t="shared" si="4"/>
        <v>553740658.30000007</v>
      </c>
      <c r="G32" s="10">
        <f t="shared" si="4"/>
        <v>553740658.30000007</v>
      </c>
      <c r="H32" s="10">
        <f t="shared" si="2"/>
        <v>237271393.01000011</v>
      </c>
    </row>
    <row r="33" spans="2:8" x14ac:dyDescent="0.2">
      <c r="B33" s="12" t="s">
        <v>36</v>
      </c>
      <c r="C33" s="10">
        <v>141000000</v>
      </c>
      <c r="D33" s="10">
        <v>650012051.31000018</v>
      </c>
      <c r="E33" s="10">
        <v>791012051.31000018</v>
      </c>
      <c r="F33" s="10">
        <v>553740658.30000007</v>
      </c>
      <c r="G33" s="10">
        <v>553740658.30000007</v>
      </c>
      <c r="H33" s="10">
        <v>412740658.30000007</v>
      </c>
    </row>
    <row r="34" spans="2:8" x14ac:dyDescent="0.2">
      <c r="B34" s="11" t="s">
        <v>37</v>
      </c>
      <c r="C34" s="10">
        <f>SUM(C35:C36)</f>
        <v>0</v>
      </c>
      <c r="D34" s="10">
        <f t="shared" ref="D34:G34" si="5">SUM(D35:D36)</f>
        <v>0</v>
      </c>
      <c r="E34" s="10">
        <f t="shared" si="5"/>
        <v>0</v>
      </c>
      <c r="F34" s="10">
        <f t="shared" si="5"/>
        <v>0</v>
      </c>
      <c r="G34" s="10">
        <f t="shared" si="5"/>
        <v>0</v>
      </c>
      <c r="H34" s="10">
        <f t="shared" si="2"/>
        <v>0</v>
      </c>
    </row>
    <row r="35" spans="2:8" x14ac:dyDescent="0.2">
      <c r="B35" s="12" t="s">
        <v>38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10">
        <f t="shared" si="2"/>
        <v>0</v>
      </c>
    </row>
    <row r="36" spans="2:8" x14ac:dyDescent="0.2">
      <c r="B36" s="12" t="s">
        <v>39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10">
        <f t="shared" si="2"/>
        <v>0</v>
      </c>
    </row>
    <row r="37" spans="2:8" x14ac:dyDescent="0.2">
      <c r="B37" s="9" t="s">
        <v>40</v>
      </c>
      <c r="C37" s="13">
        <f>SUM(C6:C13)+C25+C31+C32+C34</f>
        <v>2949492978.02</v>
      </c>
      <c r="D37" s="13">
        <f>SUM(D6:D13)+D25+D31+D32+D34</f>
        <v>1029612845.1900001</v>
      </c>
      <c r="E37" s="13">
        <f>SUM(E6:E13)+E25+E31+E32+E34</f>
        <v>3979105823.21</v>
      </c>
      <c r="F37" s="13">
        <f>SUM(F6:F13)+F25+F31+F32+F34</f>
        <v>3922048880.3300004</v>
      </c>
      <c r="G37" s="13">
        <f>SUM(G6:G13)+G25+G31+G32+G34</f>
        <v>3922048880.3300004</v>
      </c>
      <c r="H37" s="13">
        <f t="shared" si="2"/>
        <v>57056942.879999638</v>
      </c>
    </row>
    <row r="38" spans="2:8" x14ac:dyDescent="0.2">
      <c r="B38" s="9" t="s">
        <v>41</v>
      </c>
      <c r="C38" s="14"/>
      <c r="D38" s="14"/>
      <c r="E38" s="14"/>
      <c r="F38" s="14"/>
      <c r="G38" s="14"/>
      <c r="H38" s="10"/>
    </row>
    <row r="39" spans="2:8" ht="5.0999999999999996" customHeight="1" x14ac:dyDescent="0.2">
      <c r="B39" s="15"/>
      <c r="C39" s="10"/>
      <c r="D39" s="10"/>
      <c r="E39" s="10"/>
      <c r="F39" s="10"/>
      <c r="G39" s="10"/>
      <c r="H39" s="10"/>
    </row>
    <row r="40" spans="2:8" x14ac:dyDescent="0.2">
      <c r="B40" s="9" t="s">
        <v>42</v>
      </c>
      <c r="C40" s="10"/>
      <c r="D40" s="10"/>
      <c r="E40" s="10"/>
      <c r="F40" s="10"/>
      <c r="G40" s="10"/>
      <c r="H40" s="10"/>
    </row>
    <row r="41" spans="2:8" x14ac:dyDescent="0.2">
      <c r="B41" s="11" t="s">
        <v>43</v>
      </c>
      <c r="C41" s="10">
        <f>SUM(C42:C49)</f>
        <v>935331407.88999999</v>
      </c>
      <c r="D41" s="10">
        <f t="shared" ref="D41:G41" si="6">SUM(D42:D49)</f>
        <v>44218377.110000014</v>
      </c>
      <c r="E41" s="10">
        <f t="shared" si="6"/>
        <v>979549785</v>
      </c>
      <c r="F41" s="10">
        <f t="shared" si="6"/>
        <v>979549785</v>
      </c>
      <c r="G41" s="10">
        <f t="shared" si="6"/>
        <v>979549785</v>
      </c>
      <c r="H41" s="10">
        <f t="shared" si="2"/>
        <v>0</v>
      </c>
    </row>
    <row r="42" spans="2:8" x14ac:dyDescent="0.2">
      <c r="B42" s="12" t="s">
        <v>44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10">
        <f t="shared" si="2"/>
        <v>0</v>
      </c>
    </row>
    <row r="43" spans="2:8" x14ac:dyDescent="0.2">
      <c r="B43" s="12" t="s">
        <v>45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10">
        <f t="shared" si="2"/>
        <v>0</v>
      </c>
    </row>
    <row r="44" spans="2:8" x14ac:dyDescent="0.2">
      <c r="B44" s="22" t="s">
        <v>46</v>
      </c>
      <c r="C44" s="23">
        <v>209686487.88999999</v>
      </c>
      <c r="D44" s="23">
        <v>-4819061.8999999762</v>
      </c>
      <c r="E44" s="23">
        <v>204867425.99000001</v>
      </c>
      <c r="F44" s="23">
        <v>204867426</v>
      </c>
      <c r="G44" s="23">
        <v>204867426</v>
      </c>
      <c r="H44" s="23">
        <f t="shared" si="2"/>
        <v>-9.9999904632568359E-3</v>
      </c>
    </row>
    <row r="45" spans="2:8" x14ac:dyDescent="0.2">
      <c r="B45" s="29" t="s">
        <v>47</v>
      </c>
      <c r="C45" s="23">
        <v>725644920</v>
      </c>
      <c r="D45" s="23">
        <v>49037439.00999999</v>
      </c>
      <c r="E45" s="23">
        <v>774682359.00999999</v>
      </c>
      <c r="F45" s="23">
        <v>774682359</v>
      </c>
      <c r="G45" s="23">
        <v>774682359</v>
      </c>
      <c r="H45" s="23">
        <f t="shared" si="2"/>
        <v>9.9999904632568359E-3</v>
      </c>
    </row>
    <row r="46" spans="2:8" x14ac:dyDescent="0.2">
      <c r="B46" s="12" t="s">
        <v>48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10">
        <f t="shared" si="2"/>
        <v>0</v>
      </c>
    </row>
    <row r="47" spans="2:8" x14ac:dyDescent="0.2">
      <c r="B47" s="12" t="s">
        <v>49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10">
        <f t="shared" si="2"/>
        <v>0</v>
      </c>
    </row>
    <row r="48" spans="2:8" x14ac:dyDescent="0.2">
      <c r="B48" s="12" t="s">
        <v>50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10">
        <f t="shared" si="2"/>
        <v>0</v>
      </c>
    </row>
    <row r="49" spans="2:8" x14ac:dyDescent="0.2">
      <c r="B49" s="12" t="s">
        <v>51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10">
        <f t="shared" si="2"/>
        <v>0</v>
      </c>
    </row>
    <row r="50" spans="2:8" x14ac:dyDescent="0.2">
      <c r="B50" s="11" t="s">
        <v>52</v>
      </c>
      <c r="C50" s="10">
        <f>SUM(C51:C54)</f>
        <v>0</v>
      </c>
      <c r="D50" s="10">
        <f t="shared" ref="D50:G50" si="7">SUM(D51:D54)</f>
        <v>0</v>
      </c>
      <c r="E50" s="10">
        <f t="shared" si="7"/>
        <v>0</v>
      </c>
      <c r="F50" s="10">
        <f t="shared" si="7"/>
        <v>0</v>
      </c>
      <c r="G50" s="10">
        <f t="shared" si="7"/>
        <v>0</v>
      </c>
      <c r="H50" s="10">
        <f t="shared" si="2"/>
        <v>0</v>
      </c>
    </row>
    <row r="51" spans="2:8" x14ac:dyDescent="0.2">
      <c r="B51" s="12" t="s">
        <v>53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  <c r="H51" s="10">
        <f t="shared" si="2"/>
        <v>0</v>
      </c>
    </row>
    <row r="52" spans="2:8" x14ac:dyDescent="0.2">
      <c r="B52" s="12" t="s">
        <v>54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10">
        <f t="shared" si="2"/>
        <v>0</v>
      </c>
    </row>
    <row r="53" spans="2:8" x14ac:dyDescent="0.2">
      <c r="B53" s="12" t="s">
        <v>55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10">
        <f t="shared" si="2"/>
        <v>0</v>
      </c>
    </row>
    <row r="54" spans="2:8" x14ac:dyDescent="0.2">
      <c r="B54" s="12" t="s">
        <v>56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10">
        <f t="shared" si="2"/>
        <v>0</v>
      </c>
    </row>
    <row r="55" spans="2:8" x14ac:dyDescent="0.2">
      <c r="B55" s="11" t="s">
        <v>57</v>
      </c>
      <c r="C55" s="10">
        <f>SUM(C56:C57)</f>
        <v>0</v>
      </c>
      <c r="D55" s="10">
        <f t="shared" ref="D55:G55" si="8">SUM(D56:D57)</f>
        <v>0</v>
      </c>
      <c r="E55" s="10">
        <f t="shared" si="8"/>
        <v>0</v>
      </c>
      <c r="F55" s="10">
        <f t="shared" si="8"/>
        <v>0</v>
      </c>
      <c r="G55" s="10">
        <f t="shared" si="8"/>
        <v>0</v>
      </c>
      <c r="H55" s="10">
        <f t="shared" si="2"/>
        <v>0</v>
      </c>
    </row>
    <row r="56" spans="2:8" x14ac:dyDescent="0.2">
      <c r="B56" s="12" t="s">
        <v>58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10">
        <f t="shared" si="2"/>
        <v>0</v>
      </c>
    </row>
    <row r="57" spans="2:8" x14ac:dyDescent="0.2">
      <c r="B57" s="12" t="s">
        <v>59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10">
        <f t="shared" si="2"/>
        <v>0</v>
      </c>
    </row>
    <row r="58" spans="2:8" x14ac:dyDescent="0.2">
      <c r="B58" s="11" t="s">
        <v>60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10">
        <f t="shared" si="2"/>
        <v>0</v>
      </c>
    </row>
    <row r="59" spans="2:8" x14ac:dyDescent="0.2">
      <c r="B59" s="11" t="s">
        <v>61</v>
      </c>
      <c r="C59" s="10">
        <f>+[1]Hoja1!$M$286</f>
        <v>6051895.8200000003</v>
      </c>
      <c r="D59" s="10">
        <f>+[1]Hoja1!$N$286</f>
        <v>2098965.5100000002</v>
      </c>
      <c r="E59" s="10">
        <f>+[1]Hoja1!$O$286</f>
        <v>8150861.3300000001</v>
      </c>
      <c r="F59" s="10">
        <f>+[1]Hoja1!$P$286</f>
        <v>13549391.209999999</v>
      </c>
      <c r="G59" s="10">
        <f>+[1]Hoja1!$Q$286</f>
        <v>13549391.209999999</v>
      </c>
      <c r="H59" s="10">
        <f t="shared" si="2"/>
        <v>-5398529.879999999</v>
      </c>
    </row>
    <row r="60" spans="2:8" x14ac:dyDescent="0.2">
      <c r="B60" s="9" t="s">
        <v>62</v>
      </c>
      <c r="C60" s="13">
        <f>C41+C50+C55+C58+C59</f>
        <v>941383303.71000004</v>
      </c>
      <c r="D60" s="13">
        <f>D41+D50+D55+D58+D59</f>
        <v>46317342.620000012</v>
      </c>
      <c r="E60" s="13">
        <f>E41+E50+E55+E58+E59</f>
        <v>987700646.33000004</v>
      </c>
      <c r="F60" s="13">
        <f>F41+F50+F55+F58+F59</f>
        <v>993099176.21000004</v>
      </c>
      <c r="G60" s="13">
        <f>G41+G50+G55+G58+G59</f>
        <v>993099176.21000004</v>
      </c>
      <c r="H60" s="13">
        <f t="shared" si="2"/>
        <v>-5398529.8799999952</v>
      </c>
    </row>
    <row r="61" spans="2:8" ht="5.0999999999999996" customHeight="1" x14ac:dyDescent="0.2">
      <c r="B61" s="15"/>
      <c r="C61" s="10"/>
      <c r="D61" s="10"/>
      <c r="E61" s="10"/>
      <c r="F61" s="10"/>
      <c r="G61" s="10"/>
      <c r="H61" s="10"/>
    </row>
    <row r="62" spans="2:8" x14ac:dyDescent="0.2">
      <c r="B62" s="9" t="s">
        <v>63</v>
      </c>
      <c r="C62" s="13">
        <f>SUM(C63)</f>
        <v>0</v>
      </c>
      <c r="D62" s="13">
        <f t="shared" ref="D62:G62" si="9">SUM(D63)</f>
        <v>0</v>
      </c>
      <c r="E62" s="13">
        <f t="shared" si="9"/>
        <v>0</v>
      </c>
      <c r="F62" s="13">
        <f t="shared" si="9"/>
        <v>0</v>
      </c>
      <c r="G62" s="13">
        <f t="shared" si="9"/>
        <v>0</v>
      </c>
      <c r="H62" s="13">
        <f t="shared" si="2"/>
        <v>0</v>
      </c>
    </row>
    <row r="63" spans="2:8" x14ac:dyDescent="0.2">
      <c r="B63" s="11" t="s">
        <v>64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10">
        <f t="shared" si="2"/>
        <v>0</v>
      </c>
    </row>
    <row r="64" spans="2:8" ht="5.0999999999999996" customHeight="1" x14ac:dyDescent="0.2">
      <c r="B64" s="15"/>
      <c r="C64" s="10"/>
      <c r="D64" s="10"/>
      <c r="E64" s="10"/>
      <c r="F64" s="10"/>
      <c r="G64" s="10"/>
      <c r="H64" s="10"/>
    </row>
    <row r="65" spans="2:8" x14ac:dyDescent="0.2">
      <c r="B65" s="9" t="s">
        <v>65</v>
      </c>
      <c r="C65" s="13">
        <f>C37+C60+C62</f>
        <v>3890876281.73</v>
      </c>
      <c r="D65" s="13">
        <f>D37+D60+D62</f>
        <v>1075930187.8100002</v>
      </c>
      <c r="E65" s="13">
        <f>E37+E60+E62</f>
        <v>4966806469.54</v>
      </c>
      <c r="F65" s="13">
        <f>F37+F60+F62</f>
        <v>4915148056.5400009</v>
      </c>
      <c r="G65" s="13">
        <f>G37+G60+G62</f>
        <v>4915148056.5400009</v>
      </c>
      <c r="H65" s="13">
        <f t="shared" si="2"/>
        <v>51658412.999999046</v>
      </c>
    </row>
    <row r="66" spans="2:8" ht="5.0999999999999996" customHeight="1" x14ac:dyDescent="0.2">
      <c r="B66" s="15"/>
      <c r="C66" s="10"/>
      <c r="D66" s="10"/>
      <c r="E66" s="10"/>
      <c r="F66" s="10"/>
      <c r="G66" s="10"/>
      <c r="H66" s="10"/>
    </row>
    <row r="67" spans="2:8" x14ac:dyDescent="0.2">
      <c r="B67" s="9" t="s">
        <v>66</v>
      </c>
      <c r="C67" s="10"/>
      <c r="D67" s="10"/>
      <c r="E67" s="10"/>
      <c r="F67" s="10"/>
      <c r="G67" s="10"/>
      <c r="H67" s="10">
        <f t="shared" si="2"/>
        <v>0</v>
      </c>
    </row>
    <row r="68" spans="2:8" x14ac:dyDescent="0.2">
      <c r="B68" s="11" t="s">
        <v>67</v>
      </c>
      <c r="C68" s="23">
        <v>0</v>
      </c>
      <c r="D68" s="23">
        <v>0</v>
      </c>
      <c r="E68" s="23">
        <v>0</v>
      </c>
      <c r="F68" s="23">
        <v>0</v>
      </c>
      <c r="G68" s="23">
        <v>0</v>
      </c>
      <c r="H68" s="10">
        <f t="shared" si="2"/>
        <v>0</v>
      </c>
    </row>
    <row r="69" spans="2:8" x14ac:dyDescent="0.2">
      <c r="B69" s="11" t="s">
        <v>68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10">
        <f t="shared" si="2"/>
        <v>0</v>
      </c>
    </row>
    <row r="70" spans="2:8" x14ac:dyDescent="0.2">
      <c r="B70" s="16" t="s">
        <v>69</v>
      </c>
      <c r="C70" s="13">
        <f>C68+C69</f>
        <v>0</v>
      </c>
      <c r="D70" s="13">
        <f t="shared" ref="D70:H70" si="10">D68+D69</f>
        <v>0</v>
      </c>
      <c r="E70" s="13">
        <f t="shared" si="10"/>
        <v>0</v>
      </c>
      <c r="F70" s="13">
        <f t="shared" si="10"/>
        <v>0</v>
      </c>
      <c r="G70" s="13">
        <f t="shared" si="10"/>
        <v>0</v>
      </c>
      <c r="H70" s="13">
        <f t="shared" si="10"/>
        <v>0</v>
      </c>
    </row>
    <row r="71" spans="2:8" ht="5.0999999999999996" customHeight="1" x14ac:dyDescent="0.2">
      <c r="B71" s="17"/>
      <c r="C71" s="18"/>
      <c r="D71" s="18"/>
      <c r="E71" s="18"/>
      <c r="F71" s="18"/>
      <c r="G71" s="18"/>
      <c r="H71" s="18"/>
    </row>
  </sheetData>
  <mergeCells count="2">
    <mergeCell ref="B1:H1"/>
    <mergeCell ref="C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F5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Claudia Elizabeth Casillas Villegas</cp:lastModifiedBy>
  <dcterms:created xsi:type="dcterms:W3CDTF">2017-01-11T17:22:08Z</dcterms:created>
  <dcterms:modified xsi:type="dcterms:W3CDTF">2017-05-08T15:57:16Z</dcterms:modified>
</cp:coreProperties>
</file>